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0f1a5ec6a967f9e9/Desktop_Surface_3_backup/Jurjen/Electronics/datasheets/AnalogCalculations/"/>
    </mc:Choice>
  </mc:AlternateContent>
  <xr:revisionPtr revIDLastSave="54" documentId="13_ncr:1_{05ED1930-CD7B-460B-B96C-6011E823D362}" xr6:coauthVersionLast="47" xr6:coauthVersionMax="47" xr10:uidLastSave="{1DF8934B-FDB2-461D-B2FF-EB594ABD118E}"/>
  <bookViews>
    <workbookView xWindow="1740" yWindow="1125" windowWidth="17970" windowHeight="10830" xr2:uid="{00000000-000D-0000-FFFF-FFFF00000000}"/>
  </bookViews>
  <sheets>
    <sheet name="Varicap model solver" sheetId="2" r:id="rId1"/>
  </sheets>
  <definedNames>
    <definedName name="P">#REF!</definedName>
    <definedName name="PAsat">#REF!</definedName>
    <definedName name="PBsat">#REF!</definedName>
    <definedName name="solver_adj" localSheetId="0" hidden="1">'Varicap model solver'!$F$16:$F$17</definedName>
    <definedName name="solver_cvg" localSheetId="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'Varicap model solver'!$F$21</definedName>
    <definedName name="solver_mip" localSheetId="0" hidden="1">2147483647</definedName>
    <definedName name="solver_mni" localSheetId="0" hidden="1">30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'Varicap model solver'!$F$20</definedName>
    <definedName name="solver_pre" localSheetId="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0" hidden="1">2</definedName>
    <definedName name="solver_rel1" localSheetId="0" hidden="1">2</definedName>
    <definedName name="solver_rhs1" localSheetId="0" hidden="1">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1</definedName>
    <definedName name="solver_typ" localSheetId="0" hidden="1">3</definedName>
    <definedName name="solver_val" localSheetId="0" hidden="1">0</definedName>
    <definedName name="solver_ver" localSheetId="0" hidden="1">3</definedName>
    <definedName name="T">#REF!</definedName>
    <definedName name="xA">#REF!</definedName>
    <definedName name="xB">#REF!</definedName>
    <definedName name="yA">#REF!</definedName>
    <definedName name="y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  <c r="B24" i="2"/>
  <c r="N19" i="2"/>
  <c r="F21" i="2"/>
  <c r="E21" i="2"/>
  <c r="E20" i="2"/>
  <c r="D21" i="2"/>
  <c r="D20" i="2"/>
  <c r="L20" i="2"/>
  <c r="N20" i="2"/>
  <c r="M20" i="2"/>
</calcChain>
</file>

<file path=xl/sharedStrings.xml><?xml version="1.0" encoding="utf-8"?>
<sst xmlns="http://schemas.openxmlformats.org/spreadsheetml/2006/main" count="35" uniqueCount="35">
  <si>
    <t>Diode:</t>
  </si>
  <si>
    <t>BB110</t>
  </si>
  <si>
    <t>BB109</t>
  </si>
  <si>
    <t>Vj</t>
  </si>
  <si>
    <t>M</t>
  </si>
  <si>
    <t>CJ1_eq</t>
  </si>
  <si>
    <t>C2J_eq</t>
  </si>
  <si>
    <t>CJ1 (pF)</t>
  </si>
  <si>
    <t>CJ2 (pF)</t>
  </si>
  <si>
    <t>V1 (V)</t>
  </si>
  <si>
    <t>V2 (V)</t>
  </si>
  <si>
    <t>C (pF):</t>
  </si>
  <si>
    <t>Varicap capacitance model:</t>
  </si>
  <si>
    <t>BB110:</t>
  </si>
  <si>
    <t>BB109:</t>
  </si>
  <si>
    <t xml:space="preserve">   ------&gt;</t>
  </si>
  <si>
    <t>Input: V=</t>
  </si>
  <si>
    <t>Solver parameters used (note: Solver module needs to be enabled first):</t>
  </si>
  <si>
    <t>Microsoft Word - 200315C</t>
  </si>
  <si>
    <t>)</t>
  </si>
  <si>
    <r>
      <t xml:space="preserve">Solver for determination of LT-Spice model parameters of a varicap/varactor, based on diode datasheet  parameters </t>
    </r>
    <r>
      <rPr>
        <b/>
        <sz val="11"/>
        <color theme="1"/>
        <rFont val="Calibri"/>
        <family val="2"/>
        <scheme val="minor"/>
      </rPr>
      <t>(in column F)</t>
    </r>
  </si>
  <si>
    <t>Dependent LT-Spice  parameters (to be determined from model)</t>
  </si>
  <si>
    <t>MyVaricap</t>
  </si>
  <si>
    <t>Varicap capacitance model equations to be solved (minimized) - do not change:</t>
  </si>
  <si>
    <t>Manual capacity evaluation, C(V):</t>
  </si>
  <si>
    <t xml:space="preserve">(derived from: </t>
  </si>
  <si>
    <t>Inputs: Known Capacitance parameters (from datasheet):</t>
  </si>
  <si>
    <t>Note: inputs in bold</t>
  </si>
  <si>
    <t xml:space="preserve"> ----------&gt;</t>
  </si>
  <si>
    <t>Corresponding LT-Spice model:</t>
  </si>
  <si>
    <t>Other relevant datasheet parameters:</t>
  </si>
  <si>
    <t>Rs</t>
  </si>
  <si>
    <t>CJ_0 (pf)</t>
  </si>
  <si>
    <t>Note: in LT-Spice, convert from pf to F (x 1e-12) !!!</t>
  </si>
  <si>
    <t>(automatically generated from data in column F, can be pasted as value in a LT-Spice model file)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</si>
</sst>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1"/>
    <xf numFmtId="0" fontId="0" fillId="0" borderId="0" xfId="0" quotePrefix="1"/>
    <xf numFmtId="11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1" fontId="6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19052</xdr:colOff>
      <xdr:row>7</xdr:row>
      <xdr:rowOff>23813</xdr:rowOff>
    </xdr:from>
    <xdr:to>
      <xdr:col>11</xdr:col>
      <xdr:colOff>428651</xdr:colOff>
      <xdr:row>14</xdr:row>
      <xdr:rowOff>109548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FC7F0C6-E6CC-657D-1704-D6711138F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5952" y="1109663"/>
          <a:ext cx="3286149" cy="135256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</xdr:colOff>
      <xdr:row>28</xdr:row>
      <xdr:rowOff>13579</xdr:rowOff>
    </xdr:from>
    <xdr:to>
      <xdr:col>7</xdr:col>
      <xdr:colOff>347662</xdr:colOff>
      <xdr:row>57</xdr:row>
      <xdr:rowOff>4805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897C1A7-2828-CB02-5003-CF3D9B9A9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" y="5080879"/>
          <a:ext cx="5362575" cy="52395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kyworksinc.com/-/media/SkyWorks/Documents/Products/1-100/Varactor_SPICE_Model_AN_200315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18C-9B29-42ED-986B-7A6E4521EE03}">
  <dimension ref="A2:N27"/>
  <sheetViews>
    <sheetView tabSelected="1" workbookViewId="0"/>
  </sheetViews>
  <sheetFormatPr defaultRowHeight="14.25" x14ac:dyDescent="0.45"/>
  <cols>
    <col min="6" max="6" width="10.53125" customWidth="1"/>
    <col min="7" max="7" width="23.59765625" customWidth="1"/>
    <col min="8" max="8" width="13.06640625" customWidth="1"/>
    <col min="14" max="14" width="10.6640625" customWidth="1"/>
  </cols>
  <sheetData>
    <row r="2" spans="2:12" x14ac:dyDescent="0.45">
      <c r="B2" t="s">
        <v>20</v>
      </c>
    </row>
    <row r="3" spans="2:12" x14ac:dyDescent="0.45">
      <c r="B3" s="5" t="s">
        <v>27</v>
      </c>
    </row>
    <row r="5" spans="2:12" x14ac:dyDescent="0.45">
      <c r="B5" s="6" t="s">
        <v>26</v>
      </c>
      <c r="H5" s="7" t="s">
        <v>12</v>
      </c>
    </row>
    <row r="6" spans="2:12" x14ac:dyDescent="0.45">
      <c r="C6" t="s">
        <v>0</v>
      </c>
      <c r="D6" t="s">
        <v>1</v>
      </c>
      <c r="E6" t="s">
        <v>2</v>
      </c>
      <c r="F6" s="8" t="s">
        <v>22</v>
      </c>
      <c r="H6" t="s">
        <v>25</v>
      </c>
      <c r="I6" s="1" t="s">
        <v>18</v>
      </c>
      <c r="L6" t="s">
        <v>19</v>
      </c>
    </row>
    <row r="7" spans="2:12" x14ac:dyDescent="0.45">
      <c r="C7" t="s">
        <v>9</v>
      </c>
      <c r="D7">
        <v>3</v>
      </c>
      <c r="E7">
        <v>3</v>
      </c>
      <c r="F7" s="8">
        <v>3</v>
      </c>
    </row>
    <row r="8" spans="2:12" x14ac:dyDescent="0.45">
      <c r="C8" t="s">
        <v>7</v>
      </c>
      <c r="D8" s="3">
        <v>31</v>
      </c>
      <c r="E8">
        <v>29</v>
      </c>
      <c r="F8" s="8">
        <v>29</v>
      </c>
    </row>
    <row r="9" spans="2:12" x14ac:dyDescent="0.45">
      <c r="C9" t="s">
        <v>10</v>
      </c>
      <c r="D9">
        <v>30</v>
      </c>
      <c r="E9">
        <v>25</v>
      </c>
      <c r="F9" s="8">
        <v>25</v>
      </c>
    </row>
    <row r="10" spans="2:12" x14ac:dyDescent="0.45">
      <c r="C10" t="s">
        <v>8</v>
      </c>
      <c r="D10" s="3">
        <v>11</v>
      </c>
      <c r="E10">
        <v>5</v>
      </c>
      <c r="F10" s="8">
        <v>5</v>
      </c>
    </row>
    <row r="11" spans="2:12" x14ac:dyDescent="0.45">
      <c r="B11" t="s">
        <v>30</v>
      </c>
      <c r="F11" s="8"/>
    </row>
    <row r="12" spans="2:12" x14ac:dyDescent="0.45">
      <c r="C12" t="s">
        <v>3</v>
      </c>
      <c r="D12">
        <v>0.75</v>
      </c>
      <c r="E12">
        <v>0.75</v>
      </c>
      <c r="F12" s="8">
        <v>0.75</v>
      </c>
    </row>
    <row r="13" spans="2:12" x14ac:dyDescent="0.45">
      <c r="C13" t="s">
        <v>31</v>
      </c>
      <c r="D13">
        <v>0.4</v>
      </c>
      <c r="E13">
        <v>0.5</v>
      </c>
      <c r="F13" s="8">
        <v>0.5</v>
      </c>
    </row>
    <row r="14" spans="2:12" x14ac:dyDescent="0.45">
      <c r="F14" s="8"/>
    </row>
    <row r="15" spans="2:12" x14ac:dyDescent="0.45">
      <c r="B15" s="6" t="s">
        <v>21</v>
      </c>
      <c r="F15" s="8"/>
    </row>
    <row r="16" spans="2:12" x14ac:dyDescent="0.45">
      <c r="C16" t="s">
        <v>32</v>
      </c>
      <c r="D16" s="3">
        <v>68.476243930042401</v>
      </c>
      <c r="E16" s="3">
        <v>125.92800920772299</v>
      </c>
      <c r="F16" s="9">
        <v>125.92800920772278</v>
      </c>
      <c r="G16" t="s">
        <v>33</v>
      </c>
    </row>
    <row r="17" spans="1:14" x14ac:dyDescent="0.45">
      <c r="C17" t="s">
        <v>4</v>
      </c>
      <c r="D17">
        <v>0.49240773461192</v>
      </c>
      <c r="E17">
        <v>0.91237726340553005</v>
      </c>
      <c r="F17" s="10">
        <v>0.91237726340553005</v>
      </c>
    </row>
    <row r="18" spans="1:14" x14ac:dyDescent="0.45">
      <c r="F18" s="8"/>
    </row>
    <row r="19" spans="1:14" x14ac:dyDescent="0.45">
      <c r="B19" t="s">
        <v>23</v>
      </c>
      <c r="F19" s="8"/>
      <c r="H19" s="6" t="s">
        <v>24</v>
      </c>
      <c r="L19" t="s">
        <v>13</v>
      </c>
      <c r="M19" t="s">
        <v>14</v>
      </c>
      <c r="N19" s="10" t="str">
        <f>F6</f>
        <v>MyVaricap</v>
      </c>
    </row>
    <row r="20" spans="1:14" x14ac:dyDescent="0.45">
      <c r="C20" t="s">
        <v>5</v>
      </c>
      <c r="D20" s="3">
        <f>D8-D16/((1+D7/D12)^D17)</f>
        <v>-7.1746200092093204E-9</v>
      </c>
      <c r="E20" s="3">
        <f>E8-E16/((1+E7/E12)^E17)</f>
        <v>-5.0051340849677217E-10</v>
      </c>
      <c r="F20" s="9">
        <f>F8-F16/((1+F7/F12)^F17)</f>
        <v>-5.0046367050526896E-10</v>
      </c>
      <c r="H20" s="4" t="s">
        <v>16</v>
      </c>
      <c r="I20" s="11">
        <v>0</v>
      </c>
      <c r="J20" s="2" t="s">
        <v>15</v>
      </c>
      <c r="K20" t="s">
        <v>11</v>
      </c>
      <c r="L20" s="3">
        <f>D16/((1+$I$20/D12)^D17)</f>
        <v>68.476243930042401</v>
      </c>
      <c r="M20" s="3">
        <f>E16/((1+$I$20/E12)^E17)</f>
        <v>125.92800920772299</v>
      </c>
      <c r="N20" s="9">
        <f>F16/((1+$I$20/F12)^F17)</f>
        <v>125.92800920772278</v>
      </c>
    </row>
    <row r="21" spans="1:14" x14ac:dyDescent="0.45">
      <c r="C21" t="s">
        <v>6</v>
      </c>
      <c r="D21" s="3">
        <f>D10-D16/((1+D9/D12)^D17)</f>
        <v>3.3610074723355865E-9</v>
      </c>
      <c r="E21" s="3">
        <f>E10-E16/((1+E9/E12)^E17)</f>
        <v>8.4558697821535134E-9</v>
      </c>
      <c r="F21" s="9">
        <f>F10-F16/((1+F9/F12)^F17)</f>
        <v>8.4558777757592907E-9</v>
      </c>
    </row>
    <row r="23" spans="1:14" x14ac:dyDescent="0.45">
      <c r="A23" s="2" t="s">
        <v>28</v>
      </c>
      <c r="B23" s="6" t="s">
        <v>29</v>
      </c>
      <c r="E23" t="s">
        <v>34</v>
      </c>
    </row>
    <row r="24" spans="1:14" x14ac:dyDescent="0.45">
      <c r="B24" t="str">
        <f xml:space="preserve"> ".MODEL " &amp; F6 &amp; " D(RS=" &amp; F13 &amp; " CJ0=" &amp; TEXT(F16*0.000000000001,"0.0000E+00") &amp; " VJ=" &amp; F12 &amp; " M=" &amp; TEXT(F17,"0.0000E+00") &amp; ")"</f>
        <v>.MODEL MyVaricap D(RS=0.5 CJ0=1.2593E-10 VJ=0.75 M=9.1238E-01)</v>
      </c>
    </row>
    <row r="27" spans="1:14" x14ac:dyDescent="0.45">
      <c r="B27" t="s">
        <v>17</v>
      </c>
    </row>
  </sheetData>
  <hyperlinks>
    <hyperlink ref="I6" r:id="rId1" display="https://www.skyworksinc.com/-/media/SkyWorks/Documents/Products/1-100/Varactor_SPICE_Model_AN_200315C.pdf" xr:uid="{BAC28AA5-6C94-4EB5-9827-771F807DCFB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Varicap model solver</vt:lpstr>
    </vt:vector>
  </TitlesOfParts>
  <Company>University of Colorado at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 Falconer</dc:creator>
  <cp:lastModifiedBy>Jurjen Kranenborg</cp:lastModifiedBy>
  <dcterms:created xsi:type="dcterms:W3CDTF">2020-10-29T19:58:30Z</dcterms:created>
  <dcterms:modified xsi:type="dcterms:W3CDTF">2025-08-01T08:11:52Z</dcterms:modified>
</cp:coreProperties>
</file>